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分析" sheetId="1" r:id="rId1"/>
  </sheets>
  <definedNames>
    <definedName name="_GoBack" localSheetId="0">'分析'!#REF!</definedName>
  </definedNames>
  <calcPr fullCalcOnLoad="1"/>
</workbook>
</file>

<file path=xl/sharedStrings.xml><?xml version="1.0" encoding="utf-8"?>
<sst xmlns="http://schemas.openxmlformats.org/spreadsheetml/2006/main" count="99" uniqueCount="79">
  <si>
    <t>香Q米飯</t>
  </si>
  <si>
    <t>洋蔥炒蛋</t>
  </si>
  <si>
    <t>麻婆豆腐</t>
  </si>
  <si>
    <t>黃瓜肉絲湯</t>
  </si>
  <si>
    <t>團膳菜單</t>
  </si>
  <si>
    <t>(松之林餐盒工廠)</t>
  </si>
  <si>
    <t>主食類</t>
  </si>
  <si>
    <t>蔬菜類</t>
  </si>
  <si>
    <t>碳水化合物%</t>
  </si>
  <si>
    <t>蛋白質%</t>
  </si>
  <si>
    <t>醣類g</t>
  </si>
  <si>
    <t>脂肪g</t>
  </si>
  <si>
    <t>蛋白質g</t>
  </si>
  <si>
    <t>五</t>
  </si>
  <si>
    <t>脂肪%</t>
  </si>
  <si>
    <t>海鮮魷魚排</t>
  </si>
  <si>
    <t>沙茶燴肉片</t>
  </si>
  <si>
    <r>
      <t xml:space="preserve">         </t>
    </r>
    <r>
      <rPr>
        <b/>
        <sz val="16"/>
        <rFont val="新細明體"/>
        <family val="1"/>
      </rPr>
      <t xml:space="preserve"> 歡 迎 同 學 踴 躍 訂 購                                                  服務電話 05-6623754</t>
    </r>
  </si>
  <si>
    <t>星期</t>
  </si>
  <si>
    <t>主 食</t>
  </si>
  <si>
    <t>主 菜</t>
  </si>
  <si>
    <t>副 菜</t>
  </si>
  <si>
    <t>青 菜</t>
  </si>
  <si>
    <t>湯 品</t>
  </si>
  <si>
    <t>魚肉蛋豆</t>
  </si>
  <si>
    <t>油脂類</t>
  </si>
  <si>
    <t>熱量</t>
  </si>
  <si>
    <t>大林國小</t>
  </si>
  <si>
    <t>一</t>
  </si>
  <si>
    <t>三杯福州丸</t>
  </si>
  <si>
    <t>黃瓜甜不辣</t>
  </si>
  <si>
    <t>高麗菜粄條</t>
  </si>
  <si>
    <t>里肌肉排</t>
  </si>
  <si>
    <t>菇炒青花菜</t>
  </si>
  <si>
    <t>鮮菇肉絲湯</t>
  </si>
  <si>
    <t>二</t>
  </si>
  <si>
    <t>壽喜燒肉</t>
  </si>
  <si>
    <t>當歸麵線</t>
  </si>
  <si>
    <t>三</t>
  </si>
  <si>
    <t>蔥燒油雞</t>
  </si>
  <si>
    <t>奶油培根玉米</t>
  </si>
  <si>
    <t>四</t>
  </si>
  <si>
    <t>港式肉排</t>
  </si>
  <si>
    <t>食蔬燴魚丸</t>
  </si>
  <si>
    <t>酥炸杏包菇</t>
  </si>
  <si>
    <t>蘿蔔大骨湯</t>
  </si>
  <si>
    <t>五</t>
  </si>
  <si>
    <t>一</t>
  </si>
  <si>
    <t>菜脯蛋</t>
  </si>
  <si>
    <t>酸辣湯</t>
  </si>
  <si>
    <t>鮑菇黑干</t>
  </si>
  <si>
    <t>綜合鮮菇湯</t>
  </si>
  <si>
    <t>鳳梨排骨酥</t>
  </si>
  <si>
    <t>砂鍋白菜滷</t>
  </si>
  <si>
    <t>燒百頁花生</t>
  </si>
  <si>
    <t>南洋咖哩</t>
  </si>
  <si>
    <t>五香油豆腐</t>
  </si>
  <si>
    <t>五穀飯</t>
  </si>
  <si>
    <t>五穀飯</t>
  </si>
  <si>
    <t>113年3月</t>
  </si>
  <si>
    <t>季節蔬菜</t>
  </si>
  <si>
    <t>培根蛋炒飯</t>
  </si>
  <si>
    <t>雞塊*2</t>
  </si>
  <si>
    <t>豆腐味噌湯</t>
  </si>
  <si>
    <t>肉絲蛋炒飯</t>
  </si>
  <si>
    <t>紅豆包</t>
  </si>
  <si>
    <t>古早味豆花</t>
  </si>
  <si>
    <t>燒仙草</t>
  </si>
  <si>
    <t>水果</t>
  </si>
  <si>
    <t>鹽酥雞</t>
  </si>
  <si>
    <t>冬瓜排骨湯</t>
  </si>
  <si>
    <t>蒜油肉燥麵</t>
  </si>
  <si>
    <t>白旗魚</t>
  </si>
  <si>
    <t>可樂餅</t>
  </si>
  <si>
    <t>綠豆西米露</t>
  </si>
  <si>
    <t>雞肉堡</t>
  </si>
  <si>
    <t>檸檬雞柳條</t>
  </si>
  <si>
    <t>三絲河粉</t>
  </si>
  <si>
    <t>豆漿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</si>
</sst>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0.0_ "/>
    <numFmt numFmtId="179" formatCode="0.0"/>
    <numFmt numFmtId="180" formatCode="0.0_);\(0.0\)"/>
    <numFmt numFmtId="181" formatCode="0_);\(0\)"/>
    <numFmt numFmtId="182" formatCode="[$-404]e/m/d;@"/>
    <numFmt numFmtId="183" formatCode="[$-404]aaa;@"/>
    <numFmt numFmtId="184" formatCode="0.00_ "/>
    <numFmt numFmtId="185" formatCode="[$-404]aaaa;@"/>
    <numFmt numFmtId="186" formatCode="0.000_);[Red]\(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m&quot;月&quot;d&quot;日&quot;;@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8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2"/>
      <color indexed="8"/>
      <name val="標楷體"/>
      <family val="4"/>
    </font>
    <font>
      <b/>
      <sz val="14"/>
      <name val="新細明體"/>
      <family val="1"/>
    </font>
    <font>
      <b/>
      <sz val="14"/>
      <color indexed="8"/>
      <name val="微軟正黑體"/>
      <family val="2"/>
    </font>
    <font>
      <sz val="12"/>
      <color indexed="8"/>
      <name val="標楷體"/>
      <family val="4"/>
    </font>
    <font>
      <sz val="12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shrinkToFit="1"/>
    </xf>
    <xf numFmtId="0" fontId="21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shrinkToFit="1"/>
    </xf>
    <xf numFmtId="0" fontId="26" fillId="24" borderId="0" xfId="0" applyFont="1" applyFill="1" applyAlignment="1">
      <alignment horizontal="center" vertical="center"/>
    </xf>
    <xf numFmtId="49" fontId="27" fillId="25" borderId="11" xfId="0" applyNumberFormat="1" applyFont="1" applyFill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 vertical="center" shrinkToFit="1"/>
    </xf>
    <xf numFmtId="0" fontId="24" fillId="25" borderId="10" xfId="0" applyFont="1" applyFill="1" applyBorder="1" applyAlignment="1">
      <alignment horizontal="center" vertical="center" shrinkToFit="1"/>
    </xf>
    <xf numFmtId="0" fontId="29" fillId="25" borderId="10" xfId="0" applyFont="1" applyFill="1" applyBorder="1" applyAlignment="1">
      <alignment horizontal="center" vertical="center" shrinkToFit="1"/>
    </xf>
    <xf numFmtId="0" fontId="25" fillId="25" borderId="10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 shrinkToFit="1"/>
    </xf>
    <xf numFmtId="176" fontId="24" fillId="24" borderId="10" xfId="0" applyNumberFormat="1" applyFont="1" applyFill="1" applyBorder="1" applyAlignment="1">
      <alignment horizontal="center" vertical="center" shrinkToFit="1"/>
    </xf>
    <xf numFmtId="178" fontId="24" fillId="24" borderId="10" xfId="0" applyNumberFormat="1" applyFont="1" applyFill="1" applyBorder="1" applyAlignment="1" applyProtection="1">
      <alignment horizontal="center" vertical="center" shrinkToFit="1"/>
      <protection hidden="1"/>
    </xf>
    <xf numFmtId="178" fontId="30" fillId="24" borderId="10" xfId="0" applyNumberFormat="1" applyFont="1" applyFill="1" applyBorder="1" applyAlignment="1">
      <alignment vertical="center"/>
    </xf>
    <xf numFmtId="178" fontId="30" fillId="24" borderId="10" xfId="0" applyNumberFormat="1" applyFont="1" applyFill="1" applyBorder="1" applyAlignment="1" applyProtection="1">
      <alignment vertical="center" shrinkToFit="1"/>
      <protection hidden="1"/>
    </xf>
    <xf numFmtId="179" fontId="30" fillId="24" borderId="10" xfId="0" applyNumberFormat="1" applyFont="1" applyFill="1" applyBorder="1" applyAlignment="1">
      <alignment vertical="center" shrinkToFit="1"/>
    </xf>
    <xf numFmtId="178" fontId="25" fillId="24" borderId="10" xfId="0" applyNumberFormat="1" applyFont="1" applyFill="1" applyBorder="1" applyAlignment="1" applyProtection="1">
      <alignment horizontal="center" vertical="center" shrinkToFit="1"/>
      <protection hidden="1"/>
    </xf>
    <xf numFmtId="178" fontId="31" fillId="24" borderId="10" xfId="0" applyNumberFormat="1" applyFont="1" applyFill="1" applyBorder="1" applyAlignment="1">
      <alignment vertical="center"/>
    </xf>
    <xf numFmtId="178" fontId="31" fillId="24" borderId="10" xfId="0" applyNumberFormat="1" applyFont="1" applyFill="1" applyBorder="1" applyAlignment="1" applyProtection="1">
      <alignment vertical="center" shrinkToFit="1"/>
      <protection hidden="1"/>
    </xf>
    <xf numFmtId="179" fontId="31" fillId="24" borderId="10" xfId="0" applyNumberFormat="1" applyFont="1" applyFill="1" applyBorder="1" applyAlignment="1">
      <alignment vertical="center" shrinkToFit="1"/>
    </xf>
    <xf numFmtId="0" fontId="22" fillId="24" borderId="13" xfId="0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8" fillId="0" borderId="14" xfId="0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14"/>
  <sheetViews>
    <sheetView tabSelected="1" zoomScalePageLayoutView="0" workbookViewId="0" topLeftCell="A1">
      <selection activeCell="D11" sqref="D11"/>
    </sheetView>
  </sheetViews>
  <sheetFormatPr defaultColWidth="9.00390625" defaultRowHeight="16.5"/>
  <cols>
    <col min="1" max="1" width="10.375" style="0" customWidth="1"/>
    <col min="2" max="2" width="5.625" style="0" customWidth="1"/>
    <col min="3" max="3" width="9.625" style="2" customWidth="1"/>
    <col min="4" max="4" width="11.625" style="2" customWidth="1"/>
    <col min="5" max="5" width="12.50390625" style="2" customWidth="1"/>
    <col min="6" max="6" width="11.625" style="2" customWidth="1"/>
    <col min="7" max="7" width="11.50390625" style="2" customWidth="1"/>
    <col min="8" max="8" width="13.00390625" style="2" customWidth="1"/>
    <col min="9" max="12" width="4.625" style="0" customWidth="1"/>
    <col min="13" max="13" width="5.625" style="0" customWidth="1"/>
    <col min="14" max="19" width="4.625" style="0" customWidth="1"/>
  </cols>
  <sheetData>
    <row r="1" spans="1:20" ht="24" customHeight="1">
      <c r="A1" s="22" t="s">
        <v>59</v>
      </c>
      <c r="B1" s="22"/>
      <c r="C1" s="22"/>
      <c r="D1" s="10"/>
      <c r="E1" s="11" t="s">
        <v>27</v>
      </c>
      <c r="F1" s="10"/>
      <c r="G1" s="11" t="s">
        <v>4</v>
      </c>
      <c r="H1" s="10"/>
      <c r="I1" s="12"/>
      <c r="J1" s="23" t="s">
        <v>5</v>
      </c>
      <c r="K1" s="24"/>
      <c r="L1" s="24"/>
      <c r="M1" s="24"/>
      <c r="N1" s="24"/>
      <c r="O1" s="24"/>
      <c r="P1" s="24"/>
      <c r="Q1" s="24"/>
      <c r="R1" s="24"/>
      <c r="S1" s="24"/>
      <c r="T1" s="1"/>
    </row>
    <row r="2" spans="1:20" ht="24" customHeight="1">
      <c r="A2" s="7"/>
      <c r="B2" s="7" t="s">
        <v>18</v>
      </c>
      <c r="C2" s="8" t="s">
        <v>19</v>
      </c>
      <c r="D2" s="8" t="s">
        <v>20</v>
      </c>
      <c r="E2" s="8" t="s">
        <v>21</v>
      </c>
      <c r="F2" s="8" t="s">
        <v>21</v>
      </c>
      <c r="G2" s="8" t="s">
        <v>22</v>
      </c>
      <c r="H2" s="9" t="s">
        <v>23</v>
      </c>
      <c r="I2" s="5" t="s">
        <v>6</v>
      </c>
      <c r="J2" s="6" t="s">
        <v>24</v>
      </c>
      <c r="K2" s="6" t="s">
        <v>7</v>
      </c>
      <c r="L2" s="6" t="s">
        <v>25</v>
      </c>
      <c r="M2" s="6" t="s">
        <v>26</v>
      </c>
      <c r="N2" s="6" t="s">
        <v>8</v>
      </c>
      <c r="O2" s="6" t="s">
        <v>14</v>
      </c>
      <c r="P2" s="6" t="s">
        <v>9</v>
      </c>
      <c r="Q2" s="6" t="s">
        <v>10</v>
      </c>
      <c r="R2" s="6" t="s">
        <v>11</v>
      </c>
      <c r="S2" s="6" t="s">
        <v>12</v>
      </c>
      <c r="T2" s="1"/>
    </row>
    <row r="3" spans="1:20" ht="27.75" customHeight="1">
      <c r="A3" s="13">
        <v>45352</v>
      </c>
      <c r="B3" s="14" t="s">
        <v>13</v>
      </c>
      <c r="C3" s="3" t="s">
        <v>61</v>
      </c>
      <c r="D3" s="3" t="s">
        <v>32</v>
      </c>
      <c r="E3" s="3" t="s">
        <v>62</v>
      </c>
      <c r="F3" s="3"/>
      <c r="G3" s="3" t="s">
        <v>60</v>
      </c>
      <c r="H3" s="3" t="s">
        <v>66</v>
      </c>
      <c r="I3" s="15">
        <v>6.3</v>
      </c>
      <c r="J3" s="15">
        <v>3.5</v>
      </c>
      <c r="K3" s="15">
        <v>1.3</v>
      </c>
      <c r="L3" s="15">
        <v>2.3</v>
      </c>
      <c r="M3" s="16">
        <f>L3*45+K3*25+J3*75+I3*70</f>
        <v>839.5</v>
      </c>
      <c r="N3" s="16">
        <f>100-(O3+P3)</f>
        <v>50.61346039309113</v>
      </c>
      <c r="O3" s="16">
        <f>(L3*5*9+J3*5*9)/M3*100</f>
        <v>31.08993448481239</v>
      </c>
      <c r="P3" s="16">
        <f>(J3*7*4+K3*1*4+I3*2*4)/M3*100</f>
        <v>18.296605122096484</v>
      </c>
      <c r="Q3" s="17">
        <f>I3*15+K3*5</f>
        <v>101</v>
      </c>
      <c r="R3" s="17">
        <f>J3*5+L3*5</f>
        <v>29</v>
      </c>
      <c r="S3" s="17">
        <f>I3*2+J3*7+K3*1</f>
        <v>38.4</v>
      </c>
      <c r="T3" s="1"/>
    </row>
    <row r="4" spans="1:20" ht="27.75" customHeight="1">
      <c r="A4" s="13">
        <v>45355</v>
      </c>
      <c r="B4" s="18" t="s">
        <v>28</v>
      </c>
      <c r="C4" s="3" t="s">
        <v>57</v>
      </c>
      <c r="D4" s="3" t="s">
        <v>76</v>
      </c>
      <c r="E4" s="3" t="s">
        <v>2</v>
      </c>
      <c r="F4" s="3" t="s">
        <v>33</v>
      </c>
      <c r="G4" s="3" t="s">
        <v>60</v>
      </c>
      <c r="H4" s="3" t="s">
        <v>34</v>
      </c>
      <c r="I4" s="19">
        <v>6.3</v>
      </c>
      <c r="J4" s="19">
        <v>3.5</v>
      </c>
      <c r="K4" s="19">
        <v>1.5</v>
      </c>
      <c r="L4" s="19">
        <v>2.5</v>
      </c>
      <c r="M4" s="20">
        <f aca="true" t="shared" si="0" ref="M4:M13">L4*45+K4*25+J4*75+I4*70</f>
        <v>853.5</v>
      </c>
      <c r="N4" s="20">
        <f aca="true" t="shared" si="1" ref="N4:N13">100-(O4+P4)</f>
        <v>50.27533684827182</v>
      </c>
      <c r="O4" s="20">
        <f aca="true" t="shared" si="2" ref="O4:O13">(L4*5*9+J4*5*9)/M4*100</f>
        <v>31.63444639718805</v>
      </c>
      <c r="P4" s="20">
        <f aca="true" t="shared" si="3" ref="P4:P13">(J4*7*4+K4*1*4+I4*2*4)/M4*100</f>
        <v>18.09021675454013</v>
      </c>
      <c r="Q4" s="21">
        <f aca="true" t="shared" si="4" ref="Q4:Q13">I4*15+K4*5</f>
        <v>102</v>
      </c>
      <c r="R4" s="21">
        <f aca="true" t="shared" si="5" ref="R4:R13">J4*5+L4*5</f>
        <v>30</v>
      </c>
      <c r="S4" s="21">
        <f aca="true" t="shared" si="6" ref="S4:S13">I4*2+J4*7+K4*1</f>
        <v>38.6</v>
      </c>
      <c r="T4" s="1"/>
    </row>
    <row r="5" spans="1:20" ht="27.75" customHeight="1">
      <c r="A5" s="13">
        <v>45356</v>
      </c>
      <c r="B5" s="18" t="s">
        <v>35</v>
      </c>
      <c r="C5" s="3" t="s">
        <v>0</v>
      </c>
      <c r="D5" s="3" t="s">
        <v>36</v>
      </c>
      <c r="E5" s="3" t="s">
        <v>29</v>
      </c>
      <c r="F5" s="3" t="s">
        <v>1</v>
      </c>
      <c r="G5" s="3" t="s">
        <v>60</v>
      </c>
      <c r="H5" s="3" t="s">
        <v>37</v>
      </c>
      <c r="I5" s="19">
        <v>6.3</v>
      </c>
      <c r="J5" s="19">
        <v>3.5</v>
      </c>
      <c r="K5" s="19">
        <v>1.3</v>
      </c>
      <c r="L5" s="19">
        <v>2.3</v>
      </c>
      <c r="M5" s="20">
        <f t="shared" si="0"/>
        <v>839.5</v>
      </c>
      <c r="N5" s="20">
        <f t="shared" si="1"/>
        <v>50.61346039309113</v>
      </c>
      <c r="O5" s="20">
        <f t="shared" si="2"/>
        <v>31.08993448481239</v>
      </c>
      <c r="P5" s="20">
        <f t="shared" si="3"/>
        <v>18.296605122096484</v>
      </c>
      <c r="Q5" s="21">
        <f t="shared" si="4"/>
        <v>101</v>
      </c>
      <c r="R5" s="21">
        <f t="shared" si="5"/>
        <v>29</v>
      </c>
      <c r="S5" s="21">
        <f t="shared" si="6"/>
        <v>38.4</v>
      </c>
      <c r="T5" s="1"/>
    </row>
    <row r="6" spans="1:20" ht="27.75" customHeight="1">
      <c r="A6" s="13">
        <v>45357</v>
      </c>
      <c r="B6" s="18" t="s">
        <v>38</v>
      </c>
      <c r="C6" s="3" t="s">
        <v>0</v>
      </c>
      <c r="D6" s="3" t="s">
        <v>39</v>
      </c>
      <c r="E6" s="3" t="s">
        <v>31</v>
      </c>
      <c r="F6" s="3" t="s">
        <v>40</v>
      </c>
      <c r="G6" s="3" t="s">
        <v>60</v>
      </c>
      <c r="H6" s="3" t="s">
        <v>63</v>
      </c>
      <c r="I6" s="19">
        <v>6.5</v>
      </c>
      <c r="J6" s="19">
        <v>3</v>
      </c>
      <c r="K6" s="19">
        <v>1.4</v>
      </c>
      <c r="L6" s="19">
        <v>2.3</v>
      </c>
      <c r="M6" s="20">
        <f t="shared" si="0"/>
        <v>818.5</v>
      </c>
      <c r="N6" s="20">
        <f t="shared" si="1"/>
        <v>53.56139279169212</v>
      </c>
      <c r="O6" s="20">
        <f t="shared" si="2"/>
        <v>29.138668295662796</v>
      </c>
      <c r="P6" s="20">
        <f t="shared" si="3"/>
        <v>17.299938912645082</v>
      </c>
      <c r="Q6" s="21">
        <f t="shared" si="4"/>
        <v>104.5</v>
      </c>
      <c r="R6" s="21">
        <f t="shared" si="5"/>
        <v>26.5</v>
      </c>
      <c r="S6" s="21">
        <f t="shared" si="6"/>
        <v>35.4</v>
      </c>
      <c r="T6" s="1"/>
    </row>
    <row r="7" spans="1:20" ht="27.75" customHeight="1">
      <c r="A7" s="13">
        <v>45358</v>
      </c>
      <c r="B7" s="18" t="s">
        <v>41</v>
      </c>
      <c r="C7" s="3" t="s">
        <v>0</v>
      </c>
      <c r="D7" s="3" t="s">
        <v>42</v>
      </c>
      <c r="E7" s="3" t="s">
        <v>43</v>
      </c>
      <c r="F7" s="3" t="s">
        <v>44</v>
      </c>
      <c r="G7" s="3" t="s">
        <v>60</v>
      </c>
      <c r="H7" s="4" t="s">
        <v>45</v>
      </c>
      <c r="I7" s="19">
        <v>6.2</v>
      </c>
      <c r="J7" s="19">
        <v>3.5</v>
      </c>
      <c r="K7" s="19">
        <v>1.5</v>
      </c>
      <c r="L7" s="19">
        <v>2.5</v>
      </c>
      <c r="M7" s="20">
        <f t="shared" si="0"/>
        <v>846.5</v>
      </c>
      <c r="N7" s="20">
        <f t="shared" si="1"/>
        <v>49.958653278204366</v>
      </c>
      <c r="O7" s="20">
        <f t="shared" si="2"/>
        <v>31.896042528056707</v>
      </c>
      <c r="P7" s="20">
        <f t="shared" si="3"/>
        <v>18.145304193738923</v>
      </c>
      <c r="Q7" s="21">
        <f t="shared" si="4"/>
        <v>100.5</v>
      </c>
      <c r="R7" s="21">
        <f t="shared" si="5"/>
        <v>30</v>
      </c>
      <c r="S7" s="21">
        <f t="shared" si="6"/>
        <v>38.4</v>
      </c>
      <c r="T7" s="1"/>
    </row>
    <row r="8" spans="1:20" ht="27.75" customHeight="1">
      <c r="A8" s="13">
        <v>45359</v>
      </c>
      <c r="B8" s="18" t="s">
        <v>46</v>
      </c>
      <c r="C8" s="3" t="s">
        <v>64</v>
      </c>
      <c r="D8" s="3" t="s">
        <v>15</v>
      </c>
      <c r="E8" s="3" t="s">
        <v>65</v>
      </c>
      <c r="F8" s="3" t="s">
        <v>68</v>
      </c>
      <c r="G8" s="3" t="s">
        <v>60</v>
      </c>
      <c r="H8" s="3" t="s">
        <v>67</v>
      </c>
      <c r="I8" s="19">
        <v>6.3</v>
      </c>
      <c r="J8" s="19">
        <v>3</v>
      </c>
      <c r="K8" s="19">
        <v>1.6</v>
      </c>
      <c r="L8" s="19">
        <v>2.3</v>
      </c>
      <c r="M8" s="20">
        <f t="shared" si="0"/>
        <v>809.5</v>
      </c>
      <c r="N8" s="20">
        <f t="shared" si="1"/>
        <v>53.14391599752934</v>
      </c>
      <c r="O8" s="20">
        <f t="shared" si="2"/>
        <v>29.462631253860405</v>
      </c>
      <c r="P8" s="20">
        <f t="shared" si="3"/>
        <v>17.393452748610255</v>
      </c>
      <c r="Q8" s="21">
        <f t="shared" si="4"/>
        <v>102.5</v>
      </c>
      <c r="R8" s="21">
        <f t="shared" si="5"/>
        <v>26.5</v>
      </c>
      <c r="S8" s="21">
        <f t="shared" si="6"/>
        <v>35.2</v>
      </c>
      <c r="T8" s="1"/>
    </row>
    <row r="9" spans="1:20" ht="27.75" customHeight="1">
      <c r="A9" s="13">
        <v>45362</v>
      </c>
      <c r="B9" s="18" t="s">
        <v>47</v>
      </c>
      <c r="C9" s="3" t="s">
        <v>58</v>
      </c>
      <c r="D9" s="3" t="s">
        <v>16</v>
      </c>
      <c r="E9" s="3" t="s">
        <v>30</v>
      </c>
      <c r="F9" s="3" t="s">
        <v>48</v>
      </c>
      <c r="G9" s="3" t="s">
        <v>60</v>
      </c>
      <c r="H9" s="3" t="s">
        <v>49</v>
      </c>
      <c r="I9" s="19">
        <v>6.3</v>
      </c>
      <c r="J9" s="19">
        <v>3.5</v>
      </c>
      <c r="K9" s="19">
        <v>1.3</v>
      </c>
      <c r="L9" s="19">
        <v>2.3</v>
      </c>
      <c r="M9" s="20">
        <f t="shared" si="0"/>
        <v>839.5</v>
      </c>
      <c r="N9" s="20">
        <f t="shared" si="1"/>
        <v>50.61346039309113</v>
      </c>
      <c r="O9" s="20">
        <f t="shared" si="2"/>
        <v>31.08993448481239</v>
      </c>
      <c r="P9" s="20">
        <f t="shared" si="3"/>
        <v>18.296605122096484</v>
      </c>
      <c r="Q9" s="21">
        <f t="shared" si="4"/>
        <v>101</v>
      </c>
      <c r="R9" s="21">
        <f t="shared" si="5"/>
        <v>29</v>
      </c>
      <c r="S9" s="21">
        <f t="shared" si="6"/>
        <v>38.4</v>
      </c>
      <c r="T9" s="1"/>
    </row>
    <row r="10" spans="1:20" ht="27.75" customHeight="1">
      <c r="A10" s="13">
        <v>45363</v>
      </c>
      <c r="B10" s="18" t="s">
        <v>35</v>
      </c>
      <c r="C10" s="3" t="s">
        <v>0</v>
      </c>
      <c r="D10" s="3" t="s">
        <v>69</v>
      </c>
      <c r="E10" s="3" t="s">
        <v>50</v>
      </c>
      <c r="F10" s="3" t="s">
        <v>77</v>
      </c>
      <c r="G10" s="3" t="s">
        <v>60</v>
      </c>
      <c r="H10" s="3" t="s">
        <v>51</v>
      </c>
      <c r="I10" s="19">
        <v>6.5</v>
      </c>
      <c r="J10" s="19">
        <v>3.5</v>
      </c>
      <c r="K10" s="19">
        <v>1.4</v>
      </c>
      <c r="L10" s="19">
        <v>2.5</v>
      </c>
      <c r="M10" s="20">
        <f t="shared" si="0"/>
        <v>865</v>
      </c>
      <c r="N10" s="20">
        <f t="shared" si="1"/>
        <v>50.797687861271676</v>
      </c>
      <c r="O10" s="20">
        <f t="shared" si="2"/>
        <v>31.213872832369944</v>
      </c>
      <c r="P10" s="20">
        <f t="shared" si="3"/>
        <v>17.98843930635838</v>
      </c>
      <c r="Q10" s="21">
        <f t="shared" si="4"/>
        <v>104.5</v>
      </c>
      <c r="R10" s="21">
        <f t="shared" si="5"/>
        <v>30</v>
      </c>
      <c r="S10" s="21">
        <f t="shared" si="6"/>
        <v>38.9</v>
      </c>
      <c r="T10" s="1"/>
    </row>
    <row r="11" spans="1:20" ht="27.75" customHeight="1">
      <c r="A11" s="13">
        <v>45364</v>
      </c>
      <c r="B11" s="18" t="s">
        <v>38</v>
      </c>
      <c r="C11" s="3" t="s">
        <v>0</v>
      </c>
      <c r="D11" s="3" t="s">
        <v>52</v>
      </c>
      <c r="E11" s="3" t="s">
        <v>53</v>
      </c>
      <c r="F11" s="3" t="s">
        <v>54</v>
      </c>
      <c r="G11" s="3" t="s">
        <v>60</v>
      </c>
      <c r="H11" s="3" t="s">
        <v>70</v>
      </c>
      <c r="I11" s="19">
        <v>6.5</v>
      </c>
      <c r="J11" s="19">
        <v>3.5</v>
      </c>
      <c r="K11" s="19">
        <v>1.5</v>
      </c>
      <c r="L11" s="19">
        <v>2.3</v>
      </c>
      <c r="M11" s="20">
        <f t="shared" si="0"/>
        <v>858.5</v>
      </c>
      <c r="N11" s="20">
        <f t="shared" si="1"/>
        <v>51.42690739662201</v>
      </c>
      <c r="O11" s="20">
        <f t="shared" si="2"/>
        <v>30.401863715783346</v>
      </c>
      <c r="P11" s="20">
        <f t="shared" si="3"/>
        <v>18.171228887594644</v>
      </c>
      <c r="Q11" s="21">
        <f t="shared" si="4"/>
        <v>105</v>
      </c>
      <c r="R11" s="21">
        <f t="shared" si="5"/>
        <v>29</v>
      </c>
      <c r="S11" s="21">
        <f t="shared" si="6"/>
        <v>39</v>
      </c>
      <c r="T11" s="1"/>
    </row>
    <row r="12" spans="1:20" ht="27.75" customHeight="1">
      <c r="A12" s="13">
        <v>45365</v>
      </c>
      <c r="B12" s="18" t="s">
        <v>41</v>
      </c>
      <c r="C12" s="3" t="s">
        <v>0</v>
      </c>
      <c r="D12" s="3" t="s">
        <v>75</v>
      </c>
      <c r="E12" s="3" t="s">
        <v>55</v>
      </c>
      <c r="F12" s="3" t="s">
        <v>56</v>
      </c>
      <c r="G12" s="3" t="s">
        <v>60</v>
      </c>
      <c r="H12" s="3" t="s">
        <v>3</v>
      </c>
      <c r="I12" s="19">
        <v>6.3</v>
      </c>
      <c r="J12" s="19">
        <v>3.5</v>
      </c>
      <c r="K12" s="19">
        <v>1.3</v>
      </c>
      <c r="L12" s="19">
        <v>2.3</v>
      </c>
      <c r="M12" s="20">
        <f t="shared" si="0"/>
        <v>839.5</v>
      </c>
      <c r="N12" s="20">
        <f t="shared" si="1"/>
        <v>50.61346039309113</v>
      </c>
      <c r="O12" s="20">
        <f t="shared" si="2"/>
        <v>31.08993448481239</v>
      </c>
      <c r="P12" s="20">
        <f t="shared" si="3"/>
        <v>18.296605122096484</v>
      </c>
      <c r="Q12" s="21">
        <f t="shared" si="4"/>
        <v>101</v>
      </c>
      <c r="R12" s="21">
        <f t="shared" si="5"/>
        <v>29</v>
      </c>
      <c r="S12" s="21">
        <f t="shared" si="6"/>
        <v>38.4</v>
      </c>
      <c r="T12" s="1"/>
    </row>
    <row r="13" spans="1:20" ht="27.75" customHeight="1">
      <c r="A13" s="13">
        <v>45366</v>
      </c>
      <c r="B13" s="18" t="s">
        <v>46</v>
      </c>
      <c r="C13" s="3" t="s">
        <v>71</v>
      </c>
      <c r="D13" s="3" t="s">
        <v>72</v>
      </c>
      <c r="E13" s="3" t="s">
        <v>73</v>
      </c>
      <c r="F13" s="3" t="s">
        <v>78</v>
      </c>
      <c r="G13" s="3" t="s">
        <v>60</v>
      </c>
      <c r="H13" s="3" t="s">
        <v>74</v>
      </c>
      <c r="I13" s="19">
        <v>6.5</v>
      </c>
      <c r="J13" s="19">
        <v>3</v>
      </c>
      <c r="K13" s="19">
        <v>1.5</v>
      </c>
      <c r="L13" s="19">
        <v>2.3</v>
      </c>
      <c r="M13" s="20">
        <f t="shared" si="0"/>
        <v>821</v>
      </c>
      <c r="N13" s="20">
        <f t="shared" si="1"/>
        <v>53.65408038976857</v>
      </c>
      <c r="O13" s="20">
        <f t="shared" si="2"/>
        <v>29.04993909866017</v>
      </c>
      <c r="P13" s="20">
        <f t="shared" si="3"/>
        <v>17.295980511571255</v>
      </c>
      <c r="Q13" s="21">
        <f t="shared" si="4"/>
        <v>105</v>
      </c>
      <c r="R13" s="21">
        <f t="shared" si="5"/>
        <v>26.5</v>
      </c>
      <c r="S13" s="21">
        <f t="shared" si="6"/>
        <v>35.5</v>
      </c>
      <c r="T13" s="1"/>
    </row>
    <row r="14" spans="1:16" ht="23.25" customHeight="1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80" ht="40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</sheetData>
  <sheetProtection/>
  <mergeCells count="3">
    <mergeCell ref="A1:C1"/>
    <mergeCell ref="J1:S1"/>
    <mergeCell ref="A14:P14"/>
  </mergeCells>
  <printOptions/>
  <pageMargins left="0.5511811023622047" right="0.35433070866141736" top="0.3149606299212598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2023-09-18T04:21:52Z</cp:lastPrinted>
  <dcterms:created xsi:type="dcterms:W3CDTF">2019-10-13T22:10:47Z</dcterms:created>
  <dcterms:modified xsi:type="dcterms:W3CDTF">2024-02-27T08:27:12Z</dcterms:modified>
  <cp:category/>
  <cp:version/>
  <cp:contentType/>
  <cp:contentStatus/>
</cp:coreProperties>
</file>